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525" windowWidth="15120" windowHeight="7590"/>
  </bookViews>
  <sheets>
    <sheet name="Исполнение ИП за 2016г" sheetId="10" r:id="rId1"/>
  </sheets>
  <externalReferences>
    <externalReference r:id="rId2"/>
  </externalReferences>
  <definedNames>
    <definedName name="_xlnm.Print_Area" localSheetId="0">'Исполнение ИП за 2016г'!$A$1:$Z$23</definedName>
  </definedNames>
  <calcPr calcId="145621"/>
</workbook>
</file>

<file path=xl/calcChain.xml><?xml version="1.0" encoding="utf-8"?>
<calcChain xmlns="http://schemas.openxmlformats.org/spreadsheetml/2006/main">
  <c r="R22" i="10" l="1"/>
  <c r="Q22" i="10"/>
  <c r="J16" i="10"/>
  <c r="I16" i="10"/>
  <c r="J15" i="10"/>
  <c r="I15" i="10"/>
  <c r="I19" i="10" s="1"/>
  <c r="N19" i="10"/>
  <c r="H19" i="10"/>
  <c r="J18" i="10"/>
  <c r="M18" i="10" s="1"/>
  <c r="J17" i="10"/>
  <c r="K17" i="10" s="1"/>
  <c r="M16" i="10"/>
  <c r="P13" i="10"/>
  <c r="Q13" i="10" s="1"/>
  <c r="R13" i="10" s="1"/>
  <c r="S13" i="10" s="1"/>
  <c r="T13" i="10" s="1"/>
  <c r="U13" i="10" s="1"/>
  <c r="V13" i="10" s="1"/>
  <c r="W13" i="10" s="1"/>
  <c r="X13" i="10" s="1"/>
  <c r="Y13" i="10" s="1"/>
  <c r="Z13" i="10" s="1"/>
  <c r="J19" i="10" l="1"/>
  <c r="K16" i="10"/>
  <c r="K15" i="10"/>
  <c r="M17" i="10"/>
  <c r="M15" i="10"/>
  <c r="K19" i="10" l="1"/>
  <c r="M19" i="10"/>
</calcChain>
</file>

<file path=xl/sharedStrings.xml><?xml version="1.0" encoding="utf-8"?>
<sst xmlns="http://schemas.openxmlformats.org/spreadsheetml/2006/main" count="107" uniqueCount="78">
  <si>
    <t>Факт</t>
  </si>
  <si>
    <t xml:space="preserve">Факт </t>
  </si>
  <si>
    <t>Амортизация</t>
  </si>
  <si>
    <t>2.1.</t>
  </si>
  <si>
    <t>х</t>
  </si>
  <si>
    <t>-</t>
  </si>
  <si>
    <t>2.2.</t>
  </si>
  <si>
    <t>2.3.</t>
  </si>
  <si>
    <t>кг/Гкал</t>
  </si>
  <si>
    <t>_</t>
  </si>
  <si>
    <t>нысан</t>
  </si>
  <si>
    <t>"Атырау жылу электр орталығы" акционерлік қоғамы, жылу энергиясын өндіру және жабдықтау</t>
  </si>
  <si>
    <t>субъектінің атауы, қызмет түрі</t>
  </si>
  <si>
    <t>Реттеліп көрсетілетін қызмететрді (тауарларды, жұмыстарды) жоспарлы және нақты ұсыну көлемдері туралы ақпарат</t>
  </si>
  <si>
    <t>Пайдалар мен шығындар туралы есеп**</t>
  </si>
  <si>
    <t>Инвестициялық бағдарламаның (жобаның) сомасы</t>
  </si>
  <si>
    <t>Инвестициялық бағдарламаны (жобаны) қаржыландырудың нақты шарттары мен мөлшері туралы ақпарат, мың теңге</t>
  </si>
  <si>
    <t>Инвестициялық бағдарламаны (жобаны) орындаудың нақты көрсеткіштерін инвестициялық бағдарламада (жобада) бекітілген көрсеткіштермен салыстыру туралы ақпарат ***</t>
  </si>
  <si>
    <t>Бекітілген инвестициялық бағдарламадағы (жобадағы) көрсеткіштерден нақты қол жеткізілген көрсеткіштердің ауытқу себептерінің түсіндірмесі</t>
  </si>
  <si>
    <t>Ұсынылатын реттеліп көрсетілетін қызмететрдің (тауарлардың, жұмыстардың) сапасы мен сенімділігінің артуын бағалау</t>
  </si>
  <si>
    <t>Реттеліп көрсетілетін қызмететрдің (тауарлардың, жұмыстардың) атауы және қызмет көрсетілетін аумақ</t>
  </si>
  <si>
    <t>Өлшем бірлігі</t>
  </si>
  <si>
    <t>Заттай көрсеткіштегі саны</t>
  </si>
  <si>
    <t>Жоспар</t>
  </si>
  <si>
    <t>Қарыз қаражаты</t>
  </si>
  <si>
    <t>Бекітілген инвестициялық бағдарламаға (жобаға) қарай іске асыру жылдары бойынша өндірістік көрсеткіштердің жақсаруы, %</t>
  </si>
  <si>
    <t xml:space="preserve">Бекітілген инвестициялық бағдарламаға (жобаға) қарай іске
асыру жылдары бойынша ысыраптардың төмендеуі, %,
</t>
  </si>
  <si>
    <t>Бекітілген инвестициялық бағдарламаға (жобаға) байланысты іске асыру жылдары бойынша апаттылықтың төмендеуі</t>
  </si>
  <si>
    <t>Пайда</t>
  </si>
  <si>
    <t>Өткен жылғы факт</t>
  </si>
  <si>
    <t>Ағымдағы жылғы факт</t>
  </si>
  <si>
    <t>Атырау қ. тұтынушыларына жылу энергиясын өндіру мен қамтамасыз ету</t>
  </si>
  <si>
    <t>бірл.</t>
  </si>
  <si>
    <t>2016 жыл</t>
  </si>
  <si>
    <t>Ауытқулар жоқ, берілген іс-шара жоспар деңгейінде орындалды</t>
  </si>
  <si>
    <t>Бас тарту болған жоқ</t>
  </si>
  <si>
    <t>дана</t>
  </si>
  <si>
    <t>жұмыс</t>
  </si>
  <si>
    <t>жиынтық</t>
  </si>
  <si>
    <t>Инвестбағдарлама бойынша барлығы:</t>
  </si>
  <si>
    <t xml:space="preserve">Инвестициялық бағдарламаның қаржыландыру көздері: 1. Амортизация есебінен - 97 142,49.                                                                     </t>
  </si>
  <si>
    <t>II.  Техникалық-экономикалық көрсеткіштері:</t>
  </si>
  <si>
    <t>Жылу энергиясының өндірілу көлемі</t>
  </si>
  <si>
    <t>мың.Гкал</t>
  </si>
  <si>
    <t>Төмендеуі байланысты:
-  тұтынушылардың дербес газбен жылытуға көшуіне;
- тұтынушылар тобы бойынша жалпыүйлік жылу энергиясын есептеу құралдарының бар жоқтығына қарай саралап жіктелген тарифтің қолданылуына;                               
- жылу энергиясын есептеу құралдары бар жеке және заңды тұлғалардың бойынша тұтынушылар санының көбеюіне байланысты.</t>
  </si>
  <si>
    <t>Жылу энергиясын өндіруге шартты отынның үлесті шығыны</t>
  </si>
  <si>
    <t>Жылу босатудың нақты көлемінің 2015 жылы 714,55 мың Гкал-дан 2016 жылы 693,83 мың Гкал-ға төмендеуіне байланысты, жылу энергиясын өндіруге кеткен 2016 жылғы шартты отынның үлесті шығыны 2015 жылмен салыстырғанда өсті.</t>
  </si>
  <si>
    <t>Табиғи монополия субъектісінің 2016 жылға инвестициялық бағдарламаны (жобаны) орындау туралы ақпараты</t>
  </si>
  <si>
    <t>№ р/стау-арлар-дың, жұмыс-тардың</t>
  </si>
  <si>
    <t>Іс-шаралардың атауы</t>
  </si>
  <si>
    <t>Инвести-циялық бағдарлама (жоба) шеңберінде көрсетілетін қызметті ұсыну кезеңі</t>
  </si>
  <si>
    <t>Ауытқуы</t>
  </si>
  <si>
    <t>Ауытқу себептері</t>
  </si>
  <si>
    <t>Өз қаражаты</t>
  </si>
  <si>
    <t>Бюджет қаражаты</t>
  </si>
  <si>
    <t>I.  Инвестициялық бағдарламаның (жобанын) орындалуы туралы ақпарат</t>
  </si>
  <si>
    <t xml:space="preserve"> 1).  Жылу және ЫСЖ қызметтерінің сапаға сәйкестігіне тексеру өтінімдер саны 2016 жылы 68 дана, 2015 жылға қарағанда 4,2 %-ға  кем. Көрсетілген арыздар негізінде сату және тарату қызметкерлерінің құрамы мен ПИК-іне ( егер бар болса) қызмет көрсететін Жылу Инспекциясы бөлімі мен «Атырау жылу желілері» АҚ режимдерді баптау және Жылу Инспекциясы бөлімдерінің өкілдерімен бірге сәйкессіздік себептерін анықтау бойынша комиссиялық тексеру ұйымдастырылды, ол туралы зерттеу Актілері жасалған және ҚР заңнамасында белгіленген мерзімде барлық өтініш берушілерге жауаптар бағытталған                                                                                                                                                                                                         2)  2016 ж."АЖЭО" АҚ-ы "Атырау жылу желілері" АҚ-мен жылу энергиясын жалпы үйлік  есептеуіш аспаптарын (ЖҮЕА) орнату бойынша шаралар өткізді.«АЖЭО» АҚ мен Атырау қаласының ПИК-мен есепке алу аспабын орнату үшін орын беру және қабылдау-беру актісі бойынша орнатқаннан кейін пайдалану үшін есепке алу аспаптарын балансқа қабылдау тұрғысында келісім жасалды</t>
  </si>
  <si>
    <t>1                                              2</t>
  </si>
  <si>
    <t>1. ҚЭ  сатып алу және ауыстыру электр энергиясын сатып алуды нақты жылына 62 мың кВтсағ үнемдеуге мүмкіндік берді.                                                                                            2.  Қаланы жылумен жабдықтауда алдағы уақытта жаңа қуаттарды енгізуге байланысты IV кезектегі эл.қозғалтқышты 1Е1250-125 типті желілік сорғысын сатып алу және құрастыру қажет.</t>
  </si>
  <si>
    <t>98                            -</t>
  </si>
  <si>
    <t>3,2                                                                 жаңадан орнатыл-ған жаб-дықтар</t>
  </si>
  <si>
    <t>Ауытқулар жоқ, іс-шаралар  толығымен орындалды.</t>
  </si>
  <si>
    <t>1                                              1                                                                1</t>
  </si>
  <si>
    <t>100                                                 100                                                     100</t>
  </si>
  <si>
    <t>0,9                                                                2,8                                                 0,7</t>
  </si>
  <si>
    <t>1.  Осы іс-шараны орындаудың тиімділігі элекр энергиясын сатып алуды заттай көріністе-жылына 10мың кВтсағ үнемдеуден тұрады.                                                                                               2. А-103-8М 125кВсағ, 730 айн/мин эл.қозғалтқышын сатып алу және монтаждау станциясының жылу-күштік жұмысының сенімділігін арттыруға мүмкіндік берді.                                                                                                  3. Конденсат айдауға арналған АиР 180М-2 эл.қозғалтқышты К-100/65 типті КЖТ сорғысын сатып алу және монтаждау конденсат шығынын үнемдейді.</t>
  </si>
  <si>
    <t xml:space="preserve"> Осы іс-шараның орындалуы Атырау қ. жылумен қамтамасыз етуде өсіп келе жатырған қажеттілік жағдайында жылужелілік жабдықтар жұмысының сенімділігін арттырды.</t>
  </si>
  <si>
    <t>ТҚЦ ағынды бөлігінің бөлшектерін ауыстыру турбоагрегат жұмысының үнемділігі мен сенімділігін арттыруға мүмкіндік береді.</t>
  </si>
  <si>
    <t>Көрсетілген қызмет көлемі</t>
  </si>
  <si>
    <t>Бекітілген инвестициялық бағдарламаға (жобаға) қарай іске нақты
асыру жылдары бойынша негізгі қорлар тозуының төмендеуі (нақты), %</t>
  </si>
  <si>
    <r>
      <rPr>
        <b/>
        <sz val="8"/>
        <color theme="1"/>
        <rFont val="Times New Roman"/>
        <family val="1"/>
        <charset val="204"/>
      </rPr>
      <t xml:space="preserve">Турбина цехына арналған жабдықтар:                                                                                                                  </t>
    </r>
    <r>
      <rPr>
        <sz val="8"/>
        <color theme="1"/>
        <rFont val="Times New Roman"/>
        <family val="1"/>
        <charset val="204"/>
      </rPr>
      <t>1.</t>
    </r>
    <r>
      <rPr>
        <b/>
        <sz val="8"/>
        <color theme="1"/>
        <rFont val="Times New Roman"/>
        <family val="1"/>
        <charset val="204"/>
      </rPr>
      <t xml:space="preserve"> </t>
    </r>
    <r>
      <rPr>
        <sz val="8"/>
        <color theme="1"/>
        <rFont val="Times New Roman"/>
        <family val="1"/>
        <charset val="204"/>
      </rPr>
      <t>Электр қозғалтқышы бар ҚЭ -270-150/3-ҚСЛ4 сорғысын сатып алу және құрастыру;                                                                        2. Электр қозғалтқышы бар 1Е1250-125 сорғыларды сатып алу және құрастыру.</t>
    </r>
  </si>
  <si>
    <r>
      <t xml:space="preserve"> </t>
    </r>
    <r>
      <rPr>
        <b/>
        <sz val="8"/>
        <color theme="1"/>
        <rFont val="Times New Roman"/>
        <family val="1"/>
        <charset val="204"/>
      </rPr>
      <t xml:space="preserve">Қазандық цехына арналған жабдықтар: </t>
    </r>
    <r>
      <rPr>
        <sz val="8"/>
        <color theme="1"/>
        <rFont val="Times New Roman"/>
        <family val="1"/>
        <charset val="204"/>
      </rPr>
      <t xml:space="preserve">                                                                                                   1. Электр қозғалтқышты 4 НК-5х1 типті қайта айналатын мазут сорғысын сатып алу және құрастыру;                                                                                                                  2. А-103-8М  125кВт, 730 айн/мин типті электр қозғалтқышты   сатып алу және құрастыру (№3 ст.  қазанның  СЖ үшін);                                                                                                                                                                                                                     3.  К-100/65 үлгідегі АиР 180М-2 электр қозғалтқышты КЖТ сорғысын сатып алу.</t>
    </r>
  </si>
  <si>
    <r>
      <rPr>
        <b/>
        <sz val="8"/>
        <color theme="1"/>
        <rFont val="Times New Roman"/>
        <family val="1"/>
        <charset val="204"/>
      </rPr>
      <t xml:space="preserve">Құрастыру-құрылыс жұмыстары: </t>
    </r>
    <r>
      <rPr>
        <sz val="8"/>
        <color theme="1"/>
        <rFont val="Times New Roman"/>
        <family val="1"/>
        <charset val="204"/>
      </rPr>
      <t xml:space="preserve">                                                                                                    АҚ "АЖЭО" сорғы жылу  ғимаратын қайта жаңарту</t>
    </r>
  </si>
  <si>
    <r>
      <rPr>
        <b/>
        <sz val="8"/>
        <rFont val="Times New Roman"/>
        <family val="1"/>
        <charset val="204"/>
      </rPr>
      <t>Энергетикалық жабдықтар:</t>
    </r>
    <r>
      <rPr>
        <sz val="8"/>
        <rFont val="Times New Roman"/>
        <family val="1"/>
        <charset val="204"/>
      </rPr>
      <t xml:space="preserve">                                                                                    Ст. № 5  ПТ-60-90/13 типті турбинаның ТҚЦ ағымдық бөлігінің бөлшектерін сатып алу және ауыстыру</t>
    </r>
  </si>
  <si>
    <r>
      <t>24</t>
    </r>
    <r>
      <rPr>
        <vertAlign val="superscript"/>
        <sz val="8"/>
        <color theme="1"/>
        <rFont val="Times New Roman"/>
        <family val="1"/>
        <charset val="204"/>
      </rPr>
      <t>о</t>
    </r>
    <r>
      <rPr>
        <sz val="8"/>
        <color theme="1"/>
        <rFont val="Times New Roman"/>
        <family val="1"/>
        <charset val="204"/>
      </rPr>
      <t>С</t>
    </r>
  </si>
  <si>
    <t>Табиғи монополия субъектісінің инвестициялық бағдарламаларын</t>
  </si>
  <si>
    <t>(жобаларын) бекіту, оларды түзету, сондай-ақ олардың орындалуы туралы</t>
  </si>
  <si>
    <t>ақпаратқа талдау жүргізу қағидаларына 3-қосымша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</si>
</sst>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0"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sz val="8"/>
      <color theme="1"/>
      <name val="Times New Roman"/>
      <family val="1"/>
      <charset val="204"/>
    </font>
    <font>
      <sz val="8"/>
      <name val="Times New Roman"/>
      <family val="1"/>
      <charset val="204"/>
    </font>
    <font>
      <b/>
      <sz val="8"/>
      <color theme="1"/>
      <name val="Times New Roman"/>
      <family val="1"/>
      <charset val="204"/>
    </font>
    <font>
      <b/>
      <u/>
      <sz val="8"/>
      <color theme="1"/>
      <name val="Times New Roman"/>
      <family val="1"/>
      <charset val="204"/>
    </font>
    <font>
      <b/>
      <u/>
      <sz val="8"/>
      <name val="Times New Roman"/>
      <family val="1"/>
      <charset val="204"/>
    </font>
    <font>
      <b/>
      <sz val="8"/>
      <name val="Times New Roman"/>
      <family val="1"/>
      <charset val="204"/>
    </font>
    <font>
      <vertAlign val="superscrip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2" fillId="0" borderId="0" xfId="0" applyFont="1" applyAlignment="1">
      <alignment horizontal="right" vertical="center"/>
    </xf>
    <xf numFmtId="0" fontId="3" fillId="0" borderId="0" xfId="0" applyFont="1" applyAlignment="1">
      <alignment horizontal="right"/>
    </xf>
    <xf numFmtId="0" fontId="3" fillId="0" borderId="0" xfId="0" applyFont="1"/>
    <xf numFmtId="0" fontId="5"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43" fontId="3" fillId="0" borderId="1" xfId="0" applyNumberFormat="1" applyFont="1" applyBorder="1" applyAlignment="1">
      <alignment vertical="top"/>
    </xf>
    <xf numFmtId="43" fontId="3" fillId="0" borderId="1" xfId="0" applyNumberFormat="1" applyFont="1" applyBorder="1" applyAlignment="1">
      <alignment horizontal="center" vertical="top" wrapText="1"/>
    </xf>
    <xf numFmtId="43" fontId="3" fillId="0" borderId="1" xfId="1" applyFont="1" applyBorder="1" applyAlignment="1">
      <alignment horizontal="center" vertical="top"/>
    </xf>
    <xf numFmtId="43" fontId="3" fillId="0" borderId="1" xfId="1" applyFont="1" applyBorder="1" applyAlignment="1">
      <alignment vertical="top"/>
    </xf>
    <xf numFmtId="0" fontId="3" fillId="0" borderId="1" xfId="0" applyFont="1" applyBorder="1" applyAlignment="1">
      <alignment vertical="top"/>
    </xf>
    <xf numFmtId="0" fontId="3" fillId="0" borderId="6" xfId="0" applyFont="1" applyBorder="1" applyAlignment="1">
      <alignment horizontal="justify" vertical="top" wrapText="1"/>
    </xf>
    <xf numFmtId="0" fontId="4" fillId="0" borderId="1" xfId="0" applyFont="1" applyFill="1" applyBorder="1" applyAlignment="1">
      <alignment horizontal="justify" vertical="top" wrapText="1"/>
    </xf>
    <xf numFmtId="0" fontId="3" fillId="0" borderId="1" xfId="0" applyFont="1" applyBorder="1" applyAlignment="1">
      <alignment vertical="top" wrapText="1"/>
    </xf>
    <xf numFmtId="0" fontId="4" fillId="2" borderId="1" xfId="0" applyFont="1" applyFill="1" applyBorder="1" applyAlignment="1">
      <alignment horizontal="justify" vertical="top" wrapText="1"/>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43" fontId="5" fillId="0" borderId="1" xfId="0" applyNumberFormat="1" applyFont="1" applyBorder="1" applyAlignment="1">
      <alignment vertical="center"/>
    </xf>
    <xf numFmtId="0" fontId="5" fillId="0" borderId="1" xfId="0" applyFont="1" applyBorder="1" applyAlignment="1">
      <alignment vertical="center"/>
    </xf>
    <xf numFmtId="43" fontId="3" fillId="0" borderId="1" xfId="1" applyFont="1" applyBorder="1" applyAlignment="1">
      <alignment vertical="center"/>
    </xf>
    <xf numFmtId="0" fontId="4" fillId="2" borderId="1" xfId="0" applyFont="1" applyFill="1" applyBorder="1" applyAlignment="1">
      <alignment horizontal="justify" vertical="center" wrapText="1"/>
    </xf>
    <xf numFmtId="0" fontId="3" fillId="0" borderId="1" xfId="0" applyFont="1" applyBorder="1"/>
    <xf numFmtId="43" fontId="3" fillId="0" borderId="1" xfId="1" applyFont="1" applyBorder="1"/>
    <xf numFmtId="2" fontId="3" fillId="0" borderId="1" xfId="0" applyNumberFormat="1" applyFont="1" applyBorder="1" applyAlignment="1">
      <alignment vertical="top"/>
    </xf>
    <xf numFmtId="0" fontId="3" fillId="0" borderId="0" xfId="0" applyFont="1" applyAlignment="1">
      <alignment horizontal="center"/>
    </xf>
    <xf numFmtId="4" fontId="3" fillId="0" borderId="0" xfId="0" applyNumberFormat="1" applyFont="1"/>
    <xf numFmtId="43" fontId="3" fillId="0" borderId="0" xfId="0" applyNumberFormat="1" applyFont="1"/>
    <xf numFmtId="0" fontId="2" fillId="0" borderId="0" xfId="0" applyFont="1" applyAlignment="1">
      <alignment horizontal="right" vertical="center"/>
    </xf>
    <xf numFmtId="0" fontId="5" fillId="0" borderId="0" xfId="0" applyFont="1" applyAlignment="1">
      <alignment horizontal="center"/>
    </xf>
    <xf numFmtId="0" fontId="6" fillId="0" borderId="0" xfId="0" applyFont="1" applyAlignment="1">
      <alignment horizont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3" fillId="0" borderId="1" xfId="0" applyFont="1" applyBorder="1" applyAlignment="1">
      <alignment horizontal="center"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2" borderId="6" xfId="0" applyFont="1" applyFill="1" applyBorder="1" applyAlignment="1">
      <alignment horizontal="justify" vertical="top" wrapText="1"/>
    </xf>
    <xf numFmtId="0" fontId="4" fillId="2" borderId="5" xfId="0" applyFont="1" applyFill="1" applyBorder="1" applyAlignment="1">
      <alignment horizontal="justify" vertical="top"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69;&#1054;/&#1086;&#1078;&#1080;&#1076;%20&#1080;&#1089;&#1087;&#1086;&#1083;&#1085;%20&#1090;&#1072;&#1088;&#1080;&#1092;&#1085;%20&#1089;&#1084;&#1077;&#1090;&#1099;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д"/>
      <sheetName val="снабжение"/>
      <sheetName val="производство"/>
      <sheetName val="Лист2"/>
      <sheetName val="Лист1"/>
      <sheetName val="Лист3"/>
    </sheetNames>
    <sheetDataSet>
      <sheetData sheetId="0" refreshError="1"/>
      <sheetData sheetId="1" refreshError="1"/>
      <sheetData sheetId="2" refreshError="1">
        <row r="27">
          <cell r="E27">
            <v>101745.22</v>
          </cell>
        </row>
        <row r="88">
          <cell r="E88">
            <v>-570425.39599999972</v>
          </cell>
        </row>
      </sheetData>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abSelected="1" topLeftCell="M13" zoomScale="80" zoomScaleNormal="80" workbookViewId="0">
      <selection activeCell="Y16" sqref="Y16"/>
    </sheetView>
  </sheetViews>
  <sheetFormatPr defaultRowHeight="11.25" x14ac:dyDescent="0.2"/>
  <cols>
    <col min="1" max="1" width="7.5703125" style="3" customWidth="1"/>
    <col min="2" max="2" width="26.85546875" style="3" customWidth="1"/>
    <col min="3" max="3" width="28.42578125" style="3" customWidth="1"/>
    <col min="4" max="4" width="9.7109375" style="30" customWidth="1"/>
    <col min="5" max="6" width="9.140625" style="3" customWidth="1"/>
    <col min="7" max="7" width="13.85546875" style="3" customWidth="1"/>
    <col min="8" max="8" width="25.140625" style="3" customWidth="1"/>
    <col min="9" max="9" width="16.5703125" style="3" customWidth="1"/>
    <col min="10" max="10" width="16.140625" style="3" customWidth="1"/>
    <col min="11" max="11" width="11" style="3" customWidth="1"/>
    <col min="12" max="12" width="19.42578125" style="3" customWidth="1"/>
    <col min="13" max="13" width="15.140625" style="3" customWidth="1"/>
    <col min="14" max="14" width="10.28515625" style="3" customWidth="1"/>
    <col min="15" max="15" width="10.140625" style="3" customWidth="1"/>
    <col min="16" max="16" width="13.85546875" style="3" customWidth="1"/>
    <col min="17" max="17" width="10.42578125" style="3" customWidth="1"/>
    <col min="18" max="18" width="29.85546875" style="3" customWidth="1"/>
    <col min="19" max="19" width="10.140625" style="3" customWidth="1"/>
    <col min="20" max="20" width="10.28515625" style="3" customWidth="1"/>
    <col min="21" max="22" width="9.140625" style="3"/>
    <col min="23" max="23" width="10" style="3" customWidth="1"/>
    <col min="24" max="24" width="10.85546875" style="3" customWidth="1"/>
    <col min="25" max="25" width="48" style="3" customWidth="1"/>
    <col min="26" max="26" width="36.7109375" style="3" customWidth="1"/>
    <col min="27" max="16384" width="9.140625" style="3"/>
  </cols>
  <sheetData>
    <row r="1" spans="1:26" s="2" customFormat="1" ht="15" customHeight="1" x14ac:dyDescent="0.2">
      <c r="A1" s="33"/>
      <c r="B1" s="33"/>
      <c r="C1" s="33"/>
      <c r="D1" s="33"/>
      <c r="E1" s="33"/>
      <c r="F1" s="33"/>
      <c r="G1" s="33"/>
      <c r="H1" s="33"/>
      <c r="I1" s="33"/>
      <c r="J1" s="33"/>
      <c r="K1" s="33"/>
      <c r="L1" s="33"/>
      <c r="M1" s="33"/>
      <c r="N1" s="33"/>
      <c r="O1" s="1"/>
      <c r="P1" s="1"/>
      <c r="Q1" s="1"/>
      <c r="R1" s="1"/>
      <c r="S1" s="1"/>
      <c r="T1" s="1"/>
      <c r="Y1" s="62" t="s">
        <v>75</v>
      </c>
      <c r="Z1" s="62"/>
    </row>
    <row r="2" spans="1:26" s="2" customFormat="1" ht="15" customHeight="1" x14ac:dyDescent="0.2">
      <c r="A2" s="33"/>
      <c r="B2" s="33"/>
      <c r="C2" s="33"/>
      <c r="D2" s="33"/>
      <c r="E2" s="33"/>
      <c r="F2" s="33"/>
      <c r="G2" s="33"/>
      <c r="H2" s="33"/>
      <c r="I2" s="33"/>
      <c r="J2" s="33"/>
      <c r="K2" s="33"/>
      <c r="L2" s="33"/>
      <c r="M2" s="33"/>
      <c r="N2" s="33"/>
      <c r="O2" s="1"/>
      <c r="P2" s="1"/>
      <c r="Q2" s="1"/>
      <c r="R2" s="1"/>
      <c r="S2" s="1"/>
      <c r="T2" s="1"/>
      <c r="Y2" s="62" t="s">
        <v>76</v>
      </c>
      <c r="Z2" s="62"/>
    </row>
    <row r="3" spans="1:26" s="2" customFormat="1" ht="15" customHeight="1" x14ac:dyDescent="0.2">
      <c r="A3" s="33"/>
      <c r="B3" s="33"/>
      <c r="C3" s="33"/>
      <c r="D3" s="33"/>
      <c r="E3" s="33"/>
      <c r="F3" s="33"/>
      <c r="G3" s="33"/>
      <c r="H3" s="33"/>
      <c r="I3" s="33"/>
      <c r="J3" s="33"/>
      <c r="K3" s="33"/>
      <c r="L3" s="33"/>
      <c r="M3" s="33"/>
      <c r="N3" s="33"/>
      <c r="O3" s="1"/>
      <c r="P3" s="1"/>
      <c r="Q3" s="1"/>
      <c r="R3" s="1"/>
      <c r="S3" s="1"/>
      <c r="T3" s="1"/>
      <c r="Y3" s="62" t="s">
        <v>77</v>
      </c>
      <c r="Z3" s="62"/>
    </row>
    <row r="4" spans="1:26" s="2" customFormat="1" ht="5.25" customHeight="1" x14ac:dyDescent="0.2">
      <c r="A4" s="33"/>
      <c r="B4" s="33"/>
      <c r="C4" s="33"/>
      <c r="D4" s="33"/>
      <c r="E4" s="33"/>
      <c r="F4" s="33"/>
      <c r="G4" s="33"/>
      <c r="H4" s="33"/>
      <c r="I4" s="33"/>
      <c r="J4" s="33"/>
      <c r="K4" s="33"/>
      <c r="L4" s="33"/>
      <c r="M4" s="33"/>
      <c r="N4" s="33"/>
      <c r="O4" s="1"/>
      <c r="P4" s="1"/>
      <c r="Q4" s="1"/>
      <c r="R4" s="1"/>
      <c r="S4" s="1"/>
      <c r="T4" s="1"/>
      <c r="Y4" s="63"/>
      <c r="Z4" s="63"/>
    </row>
    <row r="5" spans="1:26" s="2" customFormat="1" ht="15" customHeight="1" x14ac:dyDescent="0.2">
      <c r="A5" s="33"/>
      <c r="B5" s="33"/>
      <c r="C5" s="33"/>
      <c r="D5" s="33"/>
      <c r="E5" s="33"/>
      <c r="F5" s="33"/>
      <c r="G5" s="33"/>
      <c r="H5" s="33"/>
      <c r="I5" s="33"/>
      <c r="J5" s="33"/>
      <c r="K5" s="33"/>
      <c r="L5" s="33"/>
      <c r="M5" s="33"/>
      <c r="N5" s="33"/>
      <c r="O5" s="1"/>
      <c r="P5" s="1"/>
      <c r="Q5" s="1"/>
      <c r="R5" s="1"/>
      <c r="S5" s="1"/>
      <c r="T5" s="1"/>
      <c r="Y5" s="62" t="s">
        <v>10</v>
      </c>
      <c r="Z5" s="62"/>
    </row>
    <row r="6" spans="1:26" x14ac:dyDescent="0.2">
      <c r="A6" s="34" t="s">
        <v>47</v>
      </c>
      <c r="B6" s="34"/>
      <c r="C6" s="34"/>
      <c r="D6" s="34"/>
      <c r="E6" s="34"/>
      <c r="F6" s="34"/>
      <c r="G6" s="34"/>
      <c r="H6" s="34"/>
      <c r="I6" s="34"/>
      <c r="J6" s="34"/>
      <c r="K6" s="34"/>
      <c r="L6" s="34"/>
      <c r="M6" s="34"/>
      <c r="N6" s="34"/>
      <c r="O6" s="34"/>
      <c r="P6" s="34"/>
      <c r="Q6" s="34"/>
      <c r="R6" s="34"/>
      <c r="S6" s="34"/>
      <c r="T6" s="34"/>
      <c r="U6" s="34"/>
      <c r="V6" s="34"/>
      <c r="W6" s="34"/>
      <c r="X6" s="34"/>
      <c r="Y6" s="34"/>
      <c r="Z6" s="34"/>
    </row>
    <row r="8" spans="1:26" s="4" customFormat="1" ht="15" customHeight="1" x14ac:dyDescent="0.15">
      <c r="A8" s="35" t="s">
        <v>11</v>
      </c>
      <c r="B8" s="35"/>
      <c r="C8" s="35"/>
      <c r="D8" s="35"/>
      <c r="E8" s="35"/>
      <c r="F8" s="35"/>
      <c r="G8" s="35"/>
      <c r="H8" s="35"/>
      <c r="I8" s="35"/>
      <c r="J8" s="35"/>
      <c r="K8" s="35"/>
      <c r="L8" s="35"/>
      <c r="M8" s="35"/>
      <c r="N8" s="35"/>
      <c r="O8" s="35"/>
      <c r="P8" s="35"/>
      <c r="Q8" s="35"/>
      <c r="R8" s="35"/>
      <c r="S8" s="35"/>
      <c r="T8" s="35"/>
      <c r="U8" s="35"/>
      <c r="V8" s="35"/>
      <c r="W8" s="35"/>
      <c r="X8" s="35"/>
      <c r="Y8" s="35"/>
      <c r="Z8" s="35"/>
    </row>
    <row r="9" spans="1:26" s="4" customFormat="1" ht="15" customHeight="1" x14ac:dyDescent="0.15">
      <c r="A9" s="34" t="s">
        <v>12</v>
      </c>
      <c r="B9" s="34"/>
      <c r="C9" s="34"/>
      <c r="D9" s="34"/>
      <c r="E9" s="34"/>
      <c r="F9" s="34"/>
      <c r="G9" s="34"/>
      <c r="H9" s="34"/>
      <c r="I9" s="34"/>
      <c r="J9" s="34"/>
      <c r="K9" s="34"/>
      <c r="L9" s="34"/>
      <c r="M9" s="34"/>
      <c r="N9" s="34"/>
      <c r="O9" s="34"/>
      <c r="P9" s="34"/>
      <c r="Q9" s="34"/>
      <c r="R9" s="34"/>
      <c r="S9" s="34"/>
      <c r="T9" s="34"/>
      <c r="U9" s="34"/>
      <c r="V9" s="34"/>
      <c r="W9" s="34"/>
      <c r="X9" s="34"/>
      <c r="Y9" s="34"/>
      <c r="Z9" s="34"/>
    </row>
    <row r="10" spans="1:26" ht="33" customHeight="1" x14ac:dyDescent="0.2">
      <c r="A10" s="36" t="s">
        <v>48</v>
      </c>
      <c r="B10" s="39" t="s">
        <v>13</v>
      </c>
      <c r="C10" s="39"/>
      <c r="D10" s="39"/>
      <c r="E10" s="39"/>
      <c r="F10" s="39"/>
      <c r="G10" s="39"/>
      <c r="H10" s="39" t="s">
        <v>14</v>
      </c>
      <c r="I10" s="39" t="s">
        <v>15</v>
      </c>
      <c r="J10" s="39"/>
      <c r="K10" s="39"/>
      <c r="L10" s="39"/>
      <c r="M10" s="40" t="s">
        <v>16</v>
      </c>
      <c r="N10" s="41"/>
      <c r="O10" s="41"/>
      <c r="P10" s="42"/>
      <c r="Q10" s="39" t="s">
        <v>17</v>
      </c>
      <c r="R10" s="39"/>
      <c r="S10" s="39"/>
      <c r="T10" s="39"/>
      <c r="U10" s="39"/>
      <c r="V10" s="39"/>
      <c r="W10" s="39"/>
      <c r="X10" s="39"/>
      <c r="Y10" s="39" t="s">
        <v>18</v>
      </c>
      <c r="Z10" s="39" t="s">
        <v>19</v>
      </c>
    </row>
    <row r="11" spans="1:26" ht="102.75" customHeight="1" x14ac:dyDescent="0.2">
      <c r="A11" s="37"/>
      <c r="B11" s="39" t="s">
        <v>20</v>
      </c>
      <c r="C11" s="39" t="s">
        <v>49</v>
      </c>
      <c r="D11" s="39" t="s">
        <v>21</v>
      </c>
      <c r="E11" s="39" t="s">
        <v>22</v>
      </c>
      <c r="F11" s="39"/>
      <c r="G11" s="39" t="s">
        <v>50</v>
      </c>
      <c r="H11" s="39"/>
      <c r="I11" s="39" t="s">
        <v>23</v>
      </c>
      <c r="J11" s="39" t="s">
        <v>1</v>
      </c>
      <c r="K11" s="39" t="s">
        <v>51</v>
      </c>
      <c r="L11" s="39" t="s">
        <v>52</v>
      </c>
      <c r="M11" s="40" t="s">
        <v>53</v>
      </c>
      <c r="N11" s="41"/>
      <c r="O11" s="39" t="s">
        <v>24</v>
      </c>
      <c r="P11" s="39" t="s">
        <v>54</v>
      </c>
      <c r="Q11" s="39" t="s">
        <v>25</v>
      </c>
      <c r="R11" s="39"/>
      <c r="S11" s="39" t="s">
        <v>69</v>
      </c>
      <c r="T11" s="39"/>
      <c r="U11" s="39" t="s">
        <v>26</v>
      </c>
      <c r="V11" s="39"/>
      <c r="W11" s="39" t="s">
        <v>27</v>
      </c>
      <c r="X11" s="39"/>
      <c r="Y11" s="39"/>
      <c r="Z11" s="39"/>
    </row>
    <row r="12" spans="1:26" ht="33" customHeight="1" x14ac:dyDescent="0.2">
      <c r="A12" s="38"/>
      <c r="B12" s="39"/>
      <c r="C12" s="39"/>
      <c r="D12" s="39"/>
      <c r="E12" s="5" t="s">
        <v>23</v>
      </c>
      <c r="F12" s="5" t="s">
        <v>0</v>
      </c>
      <c r="G12" s="39"/>
      <c r="H12" s="39"/>
      <c r="I12" s="39"/>
      <c r="J12" s="39"/>
      <c r="K12" s="39"/>
      <c r="L12" s="39"/>
      <c r="M12" s="5" t="s">
        <v>2</v>
      </c>
      <c r="N12" s="5" t="s">
        <v>28</v>
      </c>
      <c r="O12" s="39"/>
      <c r="P12" s="39"/>
      <c r="Q12" s="6" t="s">
        <v>29</v>
      </c>
      <c r="R12" s="6" t="s">
        <v>30</v>
      </c>
      <c r="S12" s="6" t="s">
        <v>29</v>
      </c>
      <c r="T12" s="6" t="s">
        <v>30</v>
      </c>
      <c r="U12" s="6" t="s">
        <v>23</v>
      </c>
      <c r="V12" s="6" t="s">
        <v>0</v>
      </c>
      <c r="W12" s="6" t="s">
        <v>29</v>
      </c>
      <c r="X12" s="6" t="s">
        <v>30</v>
      </c>
      <c r="Y12" s="39"/>
      <c r="Z12" s="39"/>
    </row>
    <row r="13" spans="1:26" s="7" customFormat="1" x14ac:dyDescent="0.25">
      <c r="A13" s="5">
        <v>1</v>
      </c>
      <c r="B13" s="5">
        <v>2</v>
      </c>
      <c r="C13" s="5">
        <v>3</v>
      </c>
      <c r="D13" s="5">
        <v>4</v>
      </c>
      <c r="E13" s="5">
        <v>5</v>
      </c>
      <c r="F13" s="5">
        <v>6</v>
      </c>
      <c r="G13" s="5">
        <v>7</v>
      </c>
      <c r="H13" s="5">
        <v>8</v>
      </c>
      <c r="I13" s="5">
        <v>9</v>
      </c>
      <c r="J13" s="5">
        <v>10</v>
      </c>
      <c r="K13" s="5">
        <v>11</v>
      </c>
      <c r="L13" s="5">
        <v>12</v>
      </c>
      <c r="M13" s="5">
        <v>13</v>
      </c>
      <c r="N13" s="5">
        <v>14</v>
      </c>
      <c r="O13" s="5">
        <v>15</v>
      </c>
      <c r="P13" s="5">
        <f>O13+1</f>
        <v>16</v>
      </c>
      <c r="Q13" s="5">
        <f t="shared" ref="Q13:Z13" si="0">P13+1</f>
        <v>17</v>
      </c>
      <c r="R13" s="5">
        <f t="shared" si="0"/>
        <v>18</v>
      </c>
      <c r="S13" s="5">
        <f t="shared" si="0"/>
        <v>19</v>
      </c>
      <c r="T13" s="5">
        <f t="shared" si="0"/>
        <v>20</v>
      </c>
      <c r="U13" s="5">
        <f t="shared" si="0"/>
        <v>21</v>
      </c>
      <c r="V13" s="5">
        <f t="shared" si="0"/>
        <v>22</v>
      </c>
      <c r="W13" s="5">
        <f t="shared" si="0"/>
        <v>23</v>
      </c>
      <c r="X13" s="5">
        <f t="shared" si="0"/>
        <v>24</v>
      </c>
      <c r="Y13" s="5">
        <f t="shared" si="0"/>
        <v>25</v>
      </c>
      <c r="Z13" s="5">
        <f t="shared" si="0"/>
        <v>26</v>
      </c>
    </row>
    <row r="14" spans="1:26" s="7" customFormat="1" ht="12.75" customHeight="1" x14ac:dyDescent="0.25">
      <c r="A14" s="43" t="s">
        <v>55</v>
      </c>
      <c r="B14" s="44"/>
      <c r="C14" s="44"/>
      <c r="D14" s="44"/>
      <c r="E14" s="44"/>
      <c r="F14" s="44"/>
      <c r="G14" s="44"/>
      <c r="H14" s="44"/>
      <c r="I14" s="44"/>
      <c r="J14" s="44"/>
      <c r="K14" s="44"/>
      <c r="L14" s="44"/>
      <c r="M14" s="44"/>
      <c r="N14" s="44"/>
      <c r="O14" s="44"/>
      <c r="P14" s="44"/>
      <c r="Q14" s="44"/>
      <c r="R14" s="44"/>
      <c r="S14" s="44"/>
      <c r="T14" s="44"/>
      <c r="U14" s="44"/>
      <c r="V14" s="44"/>
      <c r="W14" s="44"/>
      <c r="X14" s="44"/>
      <c r="Y14" s="44"/>
      <c r="Z14" s="45"/>
    </row>
    <row r="15" spans="1:26" ht="119.25" customHeight="1" x14ac:dyDescent="0.2">
      <c r="A15" s="8">
        <v>1</v>
      </c>
      <c r="B15" s="36" t="s">
        <v>31</v>
      </c>
      <c r="C15" s="9" t="s">
        <v>70</v>
      </c>
      <c r="D15" s="10" t="s">
        <v>32</v>
      </c>
      <c r="E15" s="11" t="s">
        <v>57</v>
      </c>
      <c r="F15" s="11" t="s">
        <v>57</v>
      </c>
      <c r="G15" s="53" t="s">
        <v>33</v>
      </c>
      <c r="H15" s="56"/>
      <c r="I15" s="12">
        <f>9997.93+16998.93</f>
        <v>26996.86</v>
      </c>
      <c r="J15" s="12">
        <f>9997.93+16998.93</f>
        <v>26996.86</v>
      </c>
      <c r="K15" s="12">
        <f>J15-I15</f>
        <v>0</v>
      </c>
      <c r="L15" s="13" t="s">
        <v>34</v>
      </c>
      <c r="M15" s="12">
        <f>J15</f>
        <v>26996.86</v>
      </c>
      <c r="N15" s="14">
        <v>0</v>
      </c>
      <c r="O15" s="15">
        <v>0</v>
      </c>
      <c r="P15" s="15">
        <v>0</v>
      </c>
      <c r="Q15" s="16"/>
      <c r="R15" s="9" t="s">
        <v>58</v>
      </c>
      <c r="S15" s="11" t="s">
        <v>59</v>
      </c>
      <c r="T15" s="11" t="s">
        <v>60</v>
      </c>
      <c r="U15" s="14" t="s">
        <v>9</v>
      </c>
      <c r="V15" s="14" t="s">
        <v>9</v>
      </c>
      <c r="W15" s="49" t="s">
        <v>35</v>
      </c>
      <c r="X15" s="50"/>
      <c r="Y15" s="17" t="s">
        <v>61</v>
      </c>
      <c r="Z15" s="56" t="s">
        <v>56</v>
      </c>
    </row>
    <row r="16" spans="1:26" ht="159.75" customHeight="1" x14ac:dyDescent="0.2">
      <c r="A16" s="8">
        <v>2</v>
      </c>
      <c r="B16" s="37"/>
      <c r="C16" s="9" t="s">
        <v>71</v>
      </c>
      <c r="D16" s="10" t="s">
        <v>36</v>
      </c>
      <c r="E16" s="11" t="s">
        <v>62</v>
      </c>
      <c r="F16" s="11" t="s">
        <v>62</v>
      </c>
      <c r="G16" s="54"/>
      <c r="H16" s="57"/>
      <c r="I16" s="12">
        <f>391.7+496.3+78.98</f>
        <v>966.98</v>
      </c>
      <c r="J16" s="12">
        <f>391.7+496.3+78.98</f>
        <v>966.98</v>
      </c>
      <c r="K16" s="12">
        <f>J16-I16</f>
        <v>0</v>
      </c>
      <c r="L16" s="13" t="s">
        <v>34</v>
      </c>
      <c r="M16" s="12">
        <f>J16</f>
        <v>966.98</v>
      </c>
      <c r="N16" s="14">
        <v>0</v>
      </c>
      <c r="O16" s="15">
        <v>0</v>
      </c>
      <c r="P16" s="15">
        <v>0</v>
      </c>
      <c r="Q16" s="16"/>
      <c r="R16" s="9" t="s">
        <v>65</v>
      </c>
      <c r="S16" s="11" t="s">
        <v>63</v>
      </c>
      <c r="T16" s="11" t="s">
        <v>64</v>
      </c>
      <c r="U16" s="14" t="s">
        <v>9</v>
      </c>
      <c r="V16" s="14" t="s">
        <v>9</v>
      </c>
      <c r="W16" s="49" t="s">
        <v>35</v>
      </c>
      <c r="X16" s="50"/>
      <c r="Y16" s="17" t="s">
        <v>61</v>
      </c>
      <c r="Z16" s="57"/>
    </row>
    <row r="17" spans="1:26" ht="58.5" customHeight="1" x14ac:dyDescent="0.2">
      <c r="A17" s="8">
        <v>3</v>
      </c>
      <c r="B17" s="37"/>
      <c r="C17" s="9" t="s">
        <v>72</v>
      </c>
      <c r="D17" s="10" t="s">
        <v>37</v>
      </c>
      <c r="E17" s="10">
        <v>1</v>
      </c>
      <c r="F17" s="10">
        <v>1</v>
      </c>
      <c r="G17" s="54"/>
      <c r="H17" s="57"/>
      <c r="I17" s="12">
        <v>15035.875</v>
      </c>
      <c r="J17" s="12">
        <f>I17</f>
        <v>15035.875</v>
      </c>
      <c r="K17" s="12">
        <f>J17-I17</f>
        <v>0</v>
      </c>
      <c r="L17" s="13" t="s">
        <v>34</v>
      </c>
      <c r="M17" s="12">
        <f>J17</f>
        <v>15035.875</v>
      </c>
      <c r="N17" s="14">
        <v>0</v>
      </c>
      <c r="O17" s="15">
        <v>0</v>
      </c>
      <c r="P17" s="15">
        <v>0</v>
      </c>
      <c r="Q17" s="16"/>
      <c r="R17" s="9" t="s">
        <v>66</v>
      </c>
      <c r="S17" s="10">
        <v>100</v>
      </c>
      <c r="T17" s="10">
        <v>2.6</v>
      </c>
      <c r="U17" s="14" t="s">
        <v>9</v>
      </c>
      <c r="V17" s="14" t="s">
        <v>9</v>
      </c>
      <c r="W17" s="49" t="s">
        <v>35</v>
      </c>
      <c r="X17" s="50"/>
      <c r="Y17" s="9" t="s">
        <v>61</v>
      </c>
      <c r="Z17" s="57"/>
    </row>
    <row r="18" spans="1:26" ht="59.25" customHeight="1" x14ac:dyDescent="0.2">
      <c r="A18" s="8">
        <v>4</v>
      </c>
      <c r="B18" s="38"/>
      <c r="C18" s="18" t="s">
        <v>73</v>
      </c>
      <c r="D18" s="10" t="s">
        <v>38</v>
      </c>
      <c r="E18" s="10">
        <v>1</v>
      </c>
      <c r="F18" s="10">
        <v>1</v>
      </c>
      <c r="G18" s="55"/>
      <c r="H18" s="58"/>
      <c r="I18" s="12">
        <v>54142.775000000001</v>
      </c>
      <c r="J18" s="12">
        <f>I18</f>
        <v>54142.775000000001</v>
      </c>
      <c r="K18" s="12">
        <v>0</v>
      </c>
      <c r="L18" s="13" t="s">
        <v>34</v>
      </c>
      <c r="M18" s="12">
        <f>J18</f>
        <v>54142.775000000001</v>
      </c>
      <c r="N18" s="14">
        <v>0</v>
      </c>
      <c r="O18" s="15">
        <v>0</v>
      </c>
      <c r="P18" s="15">
        <v>0</v>
      </c>
      <c r="Q18" s="16"/>
      <c r="R18" s="9" t="s">
        <v>67</v>
      </c>
      <c r="S18" s="19"/>
      <c r="T18" s="19"/>
      <c r="U18" s="15"/>
      <c r="V18" s="15"/>
      <c r="W18" s="49" t="s">
        <v>35</v>
      </c>
      <c r="X18" s="50"/>
      <c r="Y18" s="20" t="s">
        <v>61</v>
      </c>
      <c r="Z18" s="58"/>
    </row>
    <row r="19" spans="1:26" s="4" customFormat="1" ht="31.5" customHeight="1" x14ac:dyDescent="0.15">
      <c r="A19" s="59" t="s">
        <v>39</v>
      </c>
      <c r="B19" s="60"/>
      <c r="C19" s="61"/>
      <c r="D19" s="21" t="s">
        <v>4</v>
      </c>
      <c r="E19" s="21" t="s">
        <v>4</v>
      </c>
      <c r="F19" s="21" t="s">
        <v>4</v>
      </c>
      <c r="G19" s="21" t="s">
        <v>4</v>
      </c>
      <c r="H19" s="22">
        <f>[1]производство!$E$88</f>
        <v>-570425.39599999972</v>
      </c>
      <c r="I19" s="23">
        <f>SUM(I15:I18)</f>
        <v>97142.489999999991</v>
      </c>
      <c r="J19" s="23">
        <f>SUM(J15:J18)</f>
        <v>97142.489999999991</v>
      </c>
      <c r="K19" s="23">
        <f>SUM(K15:K18)</f>
        <v>0</v>
      </c>
      <c r="L19" s="21" t="s">
        <v>4</v>
      </c>
      <c r="M19" s="23">
        <f>SUM(M15:M18)</f>
        <v>97142.489999999991</v>
      </c>
      <c r="N19" s="23">
        <f>SUM(N15:N18)</f>
        <v>0</v>
      </c>
      <c r="O19" s="21" t="s">
        <v>5</v>
      </c>
      <c r="P19" s="21" t="s">
        <v>5</v>
      </c>
      <c r="Q19" s="24"/>
      <c r="R19" s="24"/>
      <c r="S19" s="24"/>
      <c r="T19" s="24"/>
      <c r="U19" s="25"/>
      <c r="V19" s="25"/>
      <c r="W19" s="47"/>
      <c r="X19" s="48"/>
      <c r="Y19" s="26" t="s">
        <v>40</v>
      </c>
      <c r="Z19" s="24"/>
    </row>
    <row r="20" spans="1:26" ht="12.75" customHeight="1" x14ac:dyDescent="0.2">
      <c r="A20" s="43" t="s">
        <v>41</v>
      </c>
      <c r="B20" s="44"/>
      <c r="C20" s="44"/>
      <c r="D20" s="44"/>
      <c r="E20" s="44"/>
      <c r="F20" s="44"/>
      <c r="G20" s="44"/>
      <c r="H20" s="44"/>
      <c r="I20" s="44"/>
      <c r="J20" s="44"/>
      <c r="K20" s="44"/>
      <c r="L20" s="44"/>
      <c r="M20" s="44"/>
      <c r="N20" s="44"/>
      <c r="O20" s="44"/>
      <c r="P20" s="44"/>
      <c r="Q20" s="44"/>
      <c r="R20" s="44"/>
      <c r="S20" s="44"/>
      <c r="T20" s="44"/>
      <c r="U20" s="44"/>
      <c r="V20" s="44"/>
      <c r="W20" s="44"/>
      <c r="X20" s="44"/>
      <c r="Y20" s="44"/>
      <c r="Z20" s="45"/>
    </row>
    <row r="21" spans="1:26" ht="72.75" customHeight="1" x14ac:dyDescent="0.2">
      <c r="A21" s="10" t="s">
        <v>3</v>
      </c>
      <c r="B21" s="49" t="s">
        <v>42</v>
      </c>
      <c r="C21" s="50"/>
      <c r="D21" s="10" t="s">
        <v>43</v>
      </c>
      <c r="E21" s="15">
        <v>0</v>
      </c>
      <c r="F21" s="15">
        <v>0</v>
      </c>
      <c r="G21" s="15">
        <v>0</v>
      </c>
      <c r="H21" s="15">
        <v>0</v>
      </c>
      <c r="I21" s="15">
        <v>0</v>
      </c>
      <c r="J21" s="15">
        <v>0</v>
      </c>
      <c r="K21" s="15">
        <v>0</v>
      </c>
      <c r="L21" s="15">
        <v>0</v>
      </c>
      <c r="M21" s="15">
        <v>0</v>
      </c>
      <c r="N21" s="15">
        <v>0</v>
      </c>
      <c r="O21" s="15">
        <v>0</v>
      </c>
      <c r="P21" s="15">
        <v>0</v>
      </c>
      <c r="Q21" s="16">
        <v>719.78800000000001</v>
      </c>
      <c r="R21" s="16">
        <v>694.14</v>
      </c>
      <c r="S21" s="15"/>
      <c r="T21" s="15"/>
      <c r="U21" s="15"/>
      <c r="V21" s="15"/>
      <c r="W21" s="15"/>
      <c r="X21" s="15"/>
      <c r="Y21" s="51" t="s">
        <v>44</v>
      </c>
      <c r="Z21" s="27"/>
    </row>
    <row r="22" spans="1:26" ht="24.75" customHeight="1" x14ac:dyDescent="0.2">
      <c r="A22" s="10" t="s">
        <v>6</v>
      </c>
      <c r="B22" s="49" t="s">
        <v>68</v>
      </c>
      <c r="C22" s="50"/>
      <c r="D22" s="10" t="s">
        <v>43</v>
      </c>
      <c r="E22" s="28">
        <v>0</v>
      </c>
      <c r="F22" s="28">
        <v>0</v>
      </c>
      <c r="G22" s="28">
        <v>0</v>
      </c>
      <c r="H22" s="28">
        <v>0</v>
      </c>
      <c r="I22" s="28">
        <v>0</v>
      </c>
      <c r="J22" s="28">
        <v>0</v>
      </c>
      <c r="K22" s="28">
        <v>0</v>
      </c>
      <c r="L22" s="28">
        <v>0</v>
      </c>
      <c r="M22" s="28">
        <v>0</v>
      </c>
      <c r="N22" s="28">
        <v>0</v>
      </c>
      <c r="O22" s="28">
        <v>0</v>
      </c>
      <c r="P22" s="28">
        <v>0</v>
      </c>
      <c r="Q22" s="27">
        <f>37.099+516.24+46.33</f>
        <v>599.6690000000001</v>
      </c>
      <c r="R22" s="27">
        <f>522.99+168.33</f>
        <v>691.32</v>
      </c>
      <c r="S22" s="28"/>
      <c r="T22" s="28"/>
      <c r="U22" s="28"/>
      <c r="V22" s="28"/>
      <c r="W22" s="28"/>
      <c r="X22" s="28"/>
      <c r="Y22" s="52"/>
      <c r="Z22" s="27"/>
    </row>
    <row r="23" spans="1:26" ht="47.25" customHeight="1" x14ac:dyDescent="0.2">
      <c r="A23" s="10" t="s">
        <v>7</v>
      </c>
      <c r="B23" s="46" t="s">
        <v>45</v>
      </c>
      <c r="C23" s="46"/>
      <c r="D23" s="10" t="s">
        <v>8</v>
      </c>
      <c r="E23" s="15">
        <v>0</v>
      </c>
      <c r="F23" s="15">
        <v>0</v>
      </c>
      <c r="G23" s="15">
        <v>0</v>
      </c>
      <c r="H23" s="15">
        <v>0</v>
      </c>
      <c r="I23" s="15">
        <v>0</v>
      </c>
      <c r="J23" s="15">
        <v>0</v>
      </c>
      <c r="K23" s="15">
        <v>0</v>
      </c>
      <c r="L23" s="15">
        <v>0</v>
      </c>
      <c r="M23" s="15">
        <v>0</v>
      </c>
      <c r="N23" s="15">
        <v>0</v>
      </c>
      <c r="O23" s="15">
        <v>0</v>
      </c>
      <c r="P23" s="15">
        <v>0</v>
      </c>
      <c r="Q23" s="29">
        <v>173.04400000000001</v>
      </c>
      <c r="R23" s="29">
        <v>173.59</v>
      </c>
      <c r="S23" s="15"/>
      <c r="T23" s="15"/>
      <c r="U23" s="15"/>
      <c r="V23" s="15"/>
      <c r="W23" s="15"/>
      <c r="X23" s="15"/>
      <c r="Y23" s="18" t="s">
        <v>46</v>
      </c>
      <c r="Z23" s="27"/>
    </row>
    <row r="25" spans="1:26" x14ac:dyDescent="0.2">
      <c r="D25" s="3"/>
      <c r="M25" s="31"/>
    </row>
    <row r="26" spans="1:26" x14ac:dyDescent="0.2">
      <c r="D26" s="3"/>
      <c r="M26" s="32"/>
    </row>
    <row r="27" spans="1:26" x14ac:dyDescent="0.2">
      <c r="D27" s="3"/>
    </row>
    <row r="28" spans="1:26" x14ac:dyDescent="0.2">
      <c r="D28" s="3"/>
    </row>
    <row r="29" spans="1:26" x14ac:dyDescent="0.2">
      <c r="D29" s="3"/>
    </row>
    <row r="30" spans="1:26" x14ac:dyDescent="0.2">
      <c r="D30" s="3"/>
    </row>
    <row r="31" spans="1:26" x14ac:dyDescent="0.2">
      <c r="D31" s="3"/>
    </row>
    <row r="32" spans="1:26" x14ac:dyDescent="0.2">
      <c r="D32" s="3"/>
    </row>
    <row r="36" spans="4:9" x14ac:dyDescent="0.2">
      <c r="I36" s="3" t="s">
        <v>74</v>
      </c>
    </row>
    <row r="45" spans="4:9" x14ac:dyDescent="0.2">
      <c r="D45" s="3"/>
    </row>
    <row r="46" spans="4:9" x14ac:dyDescent="0.2">
      <c r="D46" s="3"/>
    </row>
    <row r="47" spans="4:9" x14ac:dyDescent="0.2">
      <c r="D47" s="3"/>
    </row>
    <row r="48" spans="4:9" x14ac:dyDescent="0.2">
      <c r="D48" s="3"/>
    </row>
    <row r="49" spans="4:4" x14ac:dyDescent="0.2">
      <c r="D49" s="3"/>
    </row>
    <row r="50" spans="4:4" x14ac:dyDescent="0.2">
      <c r="D50" s="3"/>
    </row>
    <row r="51" spans="4:4" x14ac:dyDescent="0.2">
      <c r="D51" s="3"/>
    </row>
    <row r="52" spans="4:4" x14ac:dyDescent="0.2">
      <c r="D52" s="3"/>
    </row>
    <row r="53" spans="4:4" x14ac:dyDescent="0.2">
      <c r="D53" s="3"/>
    </row>
    <row r="54" spans="4:4" x14ac:dyDescent="0.2">
      <c r="D54" s="3"/>
    </row>
    <row r="55" spans="4:4" x14ac:dyDescent="0.2">
      <c r="D55" s="3"/>
    </row>
    <row r="56" spans="4:4" x14ac:dyDescent="0.2">
      <c r="D56" s="3"/>
    </row>
    <row r="57" spans="4:4" x14ac:dyDescent="0.2">
      <c r="D57" s="3"/>
    </row>
    <row r="58" spans="4:4" x14ac:dyDescent="0.2">
      <c r="D58" s="3"/>
    </row>
    <row r="59" spans="4:4" x14ac:dyDescent="0.2">
      <c r="D59" s="3"/>
    </row>
  </sheetData>
  <mergeCells count="53">
    <mergeCell ref="Y1:Z1"/>
    <mergeCell ref="Y2:Z2"/>
    <mergeCell ref="Y3:Z3"/>
    <mergeCell ref="Y4:Z4"/>
    <mergeCell ref="Y5:Z5"/>
    <mergeCell ref="A14:Z14"/>
    <mergeCell ref="B15:B18"/>
    <mergeCell ref="G15:G18"/>
    <mergeCell ref="H15:H18"/>
    <mergeCell ref="A19:C19"/>
    <mergeCell ref="Z15:Z18"/>
    <mergeCell ref="W17:X17"/>
    <mergeCell ref="W18:X18"/>
    <mergeCell ref="W16:X16"/>
    <mergeCell ref="W15:X15"/>
    <mergeCell ref="A20:Z20"/>
    <mergeCell ref="B23:C23"/>
    <mergeCell ref="W19:X19"/>
    <mergeCell ref="B21:C21"/>
    <mergeCell ref="Y21:Y22"/>
    <mergeCell ref="B22:C22"/>
    <mergeCell ref="I11:I12"/>
    <mergeCell ref="J11:J12"/>
    <mergeCell ref="K11:K12"/>
    <mergeCell ref="U11:V11"/>
    <mergeCell ref="W11:X11"/>
    <mergeCell ref="L11:L12"/>
    <mergeCell ref="M11:N11"/>
    <mergeCell ref="O11:O12"/>
    <mergeCell ref="P11:P12"/>
    <mergeCell ref="Q11:R11"/>
    <mergeCell ref="S11:T11"/>
    <mergeCell ref="A6:Z6"/>
    <mergeCell ref="A8:Z8"/>
    <mergeCell ref="A9:Z9"/>
    <mergeCell ref="A10:A12"/>
    <mergeCell ref="B10:G10"/>
    <mergeCell ref="H10:H12"/>
    <mergeCell ref="I10:L10"/>
    <mergeCell ref="M10:P10"/>
    <mergeCell ref="Q10:X10"/>
    <mergeCell ref="Y10:Y12"/>
    <mergeCell ref="Z10:Z12"/>
    <mergeCell ref="B11:B12"/>
    <mergeCell ref="C11:C12"/>
    <mergeCell ref="D11:D12"/>
    <mergeCell ref="E11:F11"/>
    <mergeCell ref="G11:G12"/>
    <mergeCell ref="A1:N1"/>
    <mergeCell ref="A2:N2"/>
    <mergeCell ref="A3:N3"/>
    <mergeCell ref="A4:N4"/>
    <mergeCell ref="A5:N5"/>
  </mergeCells>
  <pageMargins left="0" right="0" top="0" bottom="0" header="0.31496062992125984" footer="0.31496062992125984"/>
  <pageSetup paperSize="9" scale="65" fitToHeight="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Исполнение ИП за 2016г</vt:lpstr>
      <vt:lpstr>'Исполнение ИП за 2016г'!Область_печати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2017-06-19T06:19:02Z</dcterms:modified>
</cp:coreProperties>
</file>